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<sst xmlns="http://schemas.openxmlformats.org/spreadsheetml/2006/main" count="42" uniqueCount="41">
  <si>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0400000000</t>
  </si>
  <si>
    <t>1500000000</t>
  </si>
  <si>
    <t>0300000000</t>
  </si>
  <si>
    <t>1100000000</t>
  </si>
  <si>
    <t>0900000000</t>
  </si>
  <si>
    <t>0200000000</t>
  </si>
  <si>
    <t>1000000000</t>
  </si>
  <si>
    <t>0800000000</t>
  </si>
  <si>
    <t>0700000000</t>
  </si>
  <si>
    <t>0600000000</t>
  </si>
  <si>
    <t>1700000000</t>
  </si>
  <si>
    <t>0500000000</t>
  </si>
  <si>
    <t>1600000000</t>
  </si>
  <si>
    <t>0100000000</t>
  </si>
  <si>
    <t>ЦСР</t>
  </si>
  <si>
    <t>Муниципальная программа Пучежского муниципального района  «Развитие образования Пучежского муниципального района»</t>
  </si>
  <si>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</si>
  <si>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</si>
  <si>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</si>
  <si>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</si>
  <si>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</si>
  <si>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</si>
  <si>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</si>
  <si>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</si>
  <si>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Муниципальная программа Пучежского муниципального района «Экономическое развитие Пучежского муниципального района»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</si>
  <si>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</si>
  <si>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</si>
  <si>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ИТОГО:</t>
  </si>
  <si>
    <t xml:space="preserve">Процент исполне-
ния </t>
  </si>
  <si>
    <t>Наименование
муниципальной программы</t>
  </si>
  <si>
    <t>Муниципальная программа «Создание благоприятных условий в целях привлечения медицинский работников для работы в ОБУЗ «Пучежская ЦРБ»</t>
  </si>
  <si>
    <t>Муниципальная программа «Организация охраны окружающей среды на территории Пучежского муниципального района»</t>
  </si>
  <si>
    <t>-</t>
  </si>
  <si>
    <t>Исполнено за 
1 квартал 
2019 года</t>
  </si>
  <si>
    <t>Исполнение бюджета Пучежского муниципального района по расходам 
в разрезе муниципальных программ Пучежского муниципального района за 1 квартал 2020 года</t>
  </si>
  <si>
    <t>Утверждено на
 2020 год</t>
  </si>
  <si>
    <t>Исполнено за 
1 квартал 
2020 года</t>
  </si>
  <si>
    <t>Уровень изменений по сравнению с соответствующим периодом 2019 года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</si>
  <si>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</si>
  <si>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</si>
  <si>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Непрограммные направления деятельности органов местного самоуправления Пучежского муниципального района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</si>
</sst>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54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10">
      <alignment horizontal="center" vertical="center" wrapText="1"/>
      <protection/>
    </xf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8" fillId="37" borderId="11" applyNumberFormat="0" applyAlignment="0" applyProtection="0"/>
    <xf numFmtId="0" fontId="39" fillId="38" borderId="12" applyNumberFormat="0" applyAlignment="0" applyProtection="0"/>
    <xf numFmtId="0" fontId="40" fillId="38" borderId="1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39" borderId="17" applyNumberFormat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2" borderId="18" applyNumberFormat="0" applyFont="0" applyAlignment="0" applyProtection="0"/>
    <xf numFmtId="9" fontId="0" fillId="0" borderId="0" applyFont="0" applyFill="0" applyBorder="0" applyAlignment="0" applyProtection="0"/>
    <xf numFmtId="0" fontId="50" fillId="0" borderId="1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3" borderId="0" applyNumberFormat="0" applyBorder="0" applyAlignment="0" applyProtection="0"/>
  </cellStyleXfs>
  <cellXfs count="23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80" fontId="20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180" fontId="21" fillId="0" borderId="20" xfId="0" applyNumberFormat="1" applyFont="1" applyBorder="1" applyAlignment="1">
      <alignment horizontal="center"/>
    </xf>
    <xf numFmtId="0" fontId="19" fillId="0" borderId="20" xfId="0" applyFont="1" applyFill="1" applyBorder="1" applyAlignment="1">
      <alignment horizontal="justify" vertical="center" wrapText="1"/>
    </xf>
    <xf numFmtId="4" fontId="20" fillId="0" borderId="20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4" fontId="21" fillId="0" borderId="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/>
    </xf>
    <xf numFmtId="0" fontId="24" fillId="0" borderId="20" xfId="0" applyFont="1" applyBorder="1" applyAlignment="1">
      <alignment horizontal="justify" vertical="center" wrapText="1"/>
    </xf>
    <xf numFmtId="0" fontId="53" fillId="0" borderId="21" xfId="74" applyNumberFormat="1" applyFont="1" applyBorder="1" applyProtection="1">
      <alignment horizontal="center" vertical="center" wrapText="1"/>
      <protection/>
    </xf>
    <xf numFmtId="4" fontId="24" fillId="0" borderId="20" xfId="0" applyNumberFormat="1" applyFont="1" applyFill="1" applyBorder="1" applyAlignment="1" applyProtection="1">
      <alignment horizontal="center" vertical="center" shrinkToFit="1"/>
      <protection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4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5"/>
  <sheetViews>
    <sheetView tabSelected="1" zoomScaleSheetLayoutView="100" zoomScalePageLayoutView="0" workbookViewId="0" topLeftCell="A16">
      <selection activeCell="D23" sqref="D23"/>
    </sheetView>
  </sheetViews>
  <sheetFormatPr defaultColWidth="9.421875" defaultRowHeight="15"/>
  <cols>
    <col min="1" max="1" width="49.7109375" style="14" customWidth="1"/>
    <col min="2" max="2" width="13.57421875" style="3" customWidth="1"/>
    <col min="3" max="3" width="18.00390625" style="3" customWidth="1"/>
    <col min="4" max="4" width="15.421875" style="3" customWidth="1"/>
    <col min="5" max="5" width="9.57421875" style="1" customWidth="1"/>
    <col min="6" max="6" width="15.421875" style="1" customWidth="1"/>
    <col min="7" max="7" width="19.140625" style="1" customWidth="1"/>
    <col min="8" max="16384" width="9.421875" style="1" customWidth="1"/>
  </cols>
  <sheetData>
    <row r="1" spans="1:7" s="5" customFormat="1" ht="36" customHeight="1">
      <c r="A1" s="22" t="s">
        <v>34</v>
      </c>
      <c r="B1" s="22"/>
      <c r="C1" s="22"/>
      <c r="D1" s="22"/>
      <c r="E1" s="22"/>
      <c r="F1" s="22"/>
      <c r="G1" s="22"/>
    </row>
    <row r="3" spans="1:7" s="13" customFormat="1" ht="87.75" customHeight="1">
      <c r="A3" s="11" t="s">
        <v>29</v>
      </c>
      <c r="B3" s="11" t="s">
        <v>14</v>
      </c>
      <c r="C3" s="11" t="s">
        <v>35</v>
      </c>
      <c r="D3" s="11" t="s">
        <v>36</v>
      </c>
      <c r="E3" s="12" t="s">
        <v>28</v>
      </c>
      <c r="F3" s="11" t="s">
        <v>33</v>
      </c>
      <c r="G3" s="12" t="s">
        <v>37</v>
      </c>
    </row>
    <row r="4" spans="1:7" ht="46.5" customHeight="1">
      <c r="A4" s="7" t="s">
        <v>15</v>
      </c>
      <c r="B4" s="2" t="s">
        <v>13</v>
      </c>
      <c r="C4" s="4">
        <f>65116595.05+60793273</f>
        <v>125909868.05</v>
      </c>
      <c r="D4" s="4">
        <f>12215376.48+12803996.81</f>
        <v>25019373.29</v>
      </c>
      <c r="E4" s="8">
        <f>D4/C4*100</f>
        <v>19.87085974870895</v>
      </c>
      <c r="F4" s="4">
        <f>23190026.09+1890</f>
        <v>23191916.09</v>
      </c>
      <c r="G4" s="8">
        <f>D4/F4*100</f>
        <v>107.8797163326577</v>
      </c>
    </row>
    <row r="5" spans="1:7" ht="43.5" customHeight="1">
      <c r="A5" s="7" t="s">
        <v>16</v>
      </c>
      <c r="B5" s="2" t="s">
        <v>5</v>
      </c>
      <c r="C5" s="4">
        <f>31606122.79+11842957.45</f>
        <v>43449080.239999995</v>
      </c>
      <c r="D5" s="4">
        <f>8069492.13+1565249.15</f>
        <v>9634741.28</v>
      </c>
      <c r="E5" s="8">
        <f aca="true" t="shared" si="0" ref="E5:E20">D5/C5*100</f>
        <v>22.17478765207574</v>
      </c>
      <c r="F5" s="4">
        <v>9902151.15</v>
      </c>
      <c r="G5" s="8">
        <f aca="true" t="shared" si="1" ref="G5:G19">D5/F5*100</f>
        <v>97.29947699293602</v>
      </c>
    </row>
    <row r="6" spans="1:7" ht="58.5" customHeight="1">
      <c r="A6" s="7" t="s">
        <v>17</v>
      </c>
      <c r="B6" s="2" t="s">
        <v>2</v>
      </c>
      <c r="C6" s="4">
        <v>40022242.25</v>
      </c>
      <c r="D6" s="4">
        <v>8366858.46</v>
      </c>
      <c r="E6" s="8">
        <f t="shared" si="0"/>
        <v>20.905521504108133</v>
      </c>
      <c r="F6" s="4">
        <v>8086343.79</v>
      </c>
      <c r="G6" s="8">
        <f t="shared" si="1"/>
        <v>103.46899262862036</v>
      </c>
    </row>
    <row r="7" spans="1:7" ht="76.5" customHeight="1">
      <c r="A7" s="7" t="s">
        <v>18</v>
      </c>
      <c r="B7" s="2" t="s">
        <v>0</v>
      </c>
      <c r="C7" s="4">
        <v>3324427.5</v>
      </c>
      <c r="D7" s="4">
        <v>399699.89</v>
      </c>
      <c r="E7" s="8">
        <f t="shared" si="0"/>
        <v>12.023119469442484</v>
      </c>
      <c r="F7" s="4">
        <v>25221.52</v>
      </c>
      <c r="G7" s="8">
        <f t="shared" si="1"/>
        <v>1584.7573421427417</v>
      </c>
    </row>
    <row r="8" spans="1:7" ht="78" customHeight="1">
      <c r="A8" s="7" t="s">
        <v>19</v>
      </c>
      <c r="B8" s="2" t="s">
        <v>11</v>
      </c>
      <c r="C8" s="4">
        <v>9232920.05</v>
      </c>
      <c r="D8" s="4">
        <v>2934351.05</v>
      </c>
      <c r="E8" s="8">
        <f t="shared" si="0"/>
        <v>31.78139780382913</v>
      </c>
      <c r="F8" s="4">
        <v>1584939.03</v>
      </c>
      <c r="G8" s="8">
        <f t="shared" si="1"/>
        <v>185.1396801049186</v>
      </c>
    </row>
    <row r="9" spans="1:7" ht="63.75" customHeight="1">
      <c r="A9" s="7" t="s">
        <v>20</v>
      </c>
      <c r="B9" s="2" t="s">
        <v>9</v>
      </c>
      <c r="C9" s="4">
        <f>1607442.51+7741315.52</f>
        <v>9348758.03</v>
      </c>
      <c r="D9" s="4">
        <v>1247764.44</v>
      </c>
      <c r="E9" s="8">
        <f t="shared" si="0"/>
        <v>13.346847099860174</v>
      </c>
      <c r="F9" s="4">
        <v>1111038.56</v>
      </c>
      <c r="G9" s="8">
        <f t="shared" si="1"/>
        <v>112.30613274124346</v>
      </c>
    </row>
    <row r="10" spans="1:7" ht="46.5" customHeight="1">
      <c r="A10" s="7" t="s">
        <v>21</v>
      </c>
      <c r="B10" s="2" t="s">
        <v>8</v>
      </c>
      <c r="C10" s="4">
        <v>443500</v>
      </c>
      <c r="D10" s="4">
        <v>66567</v>
      </c>
      <c r="E10" s="8">
        <f t="shared" si="0"/>
        <v>15.00947012401353</v>
      </c>
      <c r="F10" s="4">
        <v>65150</v>
      </c>
      <c r="G10" s="8">
        <f t="shared" si="1"/>
        <v>102.17498081350729</v>
      </c>
    </row>
    <row r="11" spans="1:7" ht="61.5" customHeight="1">
      <c r="A11" s="7" t="s">
        <v>22</v>
      </c>
      <c r="B11" s="2" t="s">
        <v>7</v>
      </c>
      <c r="C11" s="4">
        <f>7936204.75+1222122.46</f>
        <v>9158327.21</v>
      </c>
      <c r="D11" s="4">
        <v>1753089.93</v>
      </c>
      <c r="E11" s="8">
        <f t="shared" si="0"/>
        <v>19.14203205237957</v>
      </c>
      <c r="F11" s="4">
        <v>1935824.71</v>
      </c>
      <c r="G11" s="8">
        <f t="shared" si="1"/>
        <v>90.56036535456767</v>
      </c>
    </row>
    <row r="12" spans="1:7" ht="47.25" customHeight="1">
      <c r="A12" s="7" t="s">
        <v>23</v>
      </c>
      <c r="B12" s="2" t="s">
        <v>4</v>
      </c>
      <c r="C12" s="4">
        <f>458427.17+19545054.83</f>
        <v>20003482</v>
      </c>
      <c r="D12" s="4">
        <v>34360</v>
      </c>
      <c r="E12" s="8">
        <f t="shared" si="0"/>
        <v>0.17177009482649072</v>
      </c>
      <c r="F12" s="4">
        <v>0</v>
      </c>
      <c r="G12" s="8" t="s">
        <v>32</v>
      </c>
    </row>
    <row r="13" spans="1:7" ht="47.25" customHeight="1">
      <c r="A13" s="7" t="s">
        <v>24</v>
      </c>
      <c r="B13" s="2" t="s">
        <v>6</v>
      </c>
      <c r="C13" s="4">
        <f>3126454+1378102</f>
        <v>4504556</v>
      </c>
      <c r="D13" s="4">
        <f>865314.76+140623.65</f>
        <v>1005938.41</v>
      </c>
      <c r="E13" s="8">
        <f t="shared" si="0"/>
        <v>22.33157740740708</v>
      </c>
      <c r="F13" s="4">
        <v>762309.01</v>
      </c>
      <c r="G13" s="8">
        <f t="shared" si="1"/>
        <v>131.959401870378</v>
      </c>
    </row>
    <row r="14" spans="1:7" ht="46.5" customHeight="1">
      <c r="A14" s="7" t="s">
        <v>25</v>
      </c>
      <c r="B14" s="2" t="s">
        <v>3</v>
      </c>
      <c r="C14" s="4">
        <v>1812300</v>
      </c>
      <c r="D14" s="4">
        <v>378027.82</v>
      </c>
      <c r="E14" s="8">
        <f t="shared" si="0"/>
        <v>20.859008994095902</v>
      </c>
      <c r="F14" s="4">
        <v>1048744.35</v>
      </c>
      <c r="G14" s="8">
        <f t="shared" si="1"/>
        <v>36.04575509751256</v>
      </c>
    </row>
    <row r="15" spans="1:7" ht="62.25" customHeight="1">
      <c r="A15" s="7" t="s">
        <v>26</v>
      </c>
      <c r="B15" s="2" t="s">
        <v>1</v>
      </c>
      <c r="C15" s="4">
        <v>1169873</v>
      </c>
      <c r="D15" s="4">
        <v>193158</v>
      </c>
      <c r="E15" s="8">
        <f t="shared" si="0"/>
        <v>16.511022991384536</v>
      </c>
      <c r="F15" s="4">
        <v>281996</v>
      </c>
      <c r="G15" s="8">
        <f t="shared" si="1"/>
        <v>68.49671626547894</v>
      </c>
    </row>
    <row r="16" spans="1:7" ht="46.5" customHeight="1">
      <c r="A16" s="7" t="s">
        <v>30</v>
      </c>
      <c r="B16" s="2" t="s">
        <v>12</v>
      </c>
      <c r="C16" s="4">
        <v>14000</v>
      </c>
      <c r="D16" s="4">
        <v>6000</v>
      </c>
      <c r="E16" s="8">
        <f t="shared" si="0"/>
        <v>42.857142857142854</v>
      </c>
      <c r="F16" s="4">
        <v>6000</v>
      </c>
      <c r="G16" s="8">
        <f t="shared" si="1"/>
        <v>100</v>
      </c>
    </row>
    <row r="17" spans="1:7" ht="45" customHeight="1">
      <c r="A17" s="7" t="s">
        <v>31</v>
      </c>
      <c r="B17" s="2" t="s">
        <v>10</v>
      </c>
      <c r="C17" s="4">
        <v>800000</v>
      </c>
      <c r="D17" s="4">
        <v>0</v>
      </c>
      <c r="E17" s="8">
        <f t="shared" si="0"/>
        <v>0</v>
      </c>
      <c r="F17" s="4">
        <v>300000</v>
      </c>
      <c r="G17" s="8">
        <f t="shared" si="1"/>
        <v>0</v>
      </c>
    </row>
    <row r="18" spans="1:7" ht="60" customHeight="1">
      <c r="A18" s="7" t="s">
        <v>38</v>
      </c>
      <c r="B18" s="2">
        <v>1800000000</v>
      </c>
      <c r="C18" s="4">
        <v>1073457</v>
      </c>
      <c r="D18" s="4">
        <v>0</v>
      </c>
      <c r="E18" s="8">
        <f t="shared" si="0"/>
        <v>0</v>
      </c>
      <c r="F18" s="4">
        <v>0</v>
      </c>
      <c r="G18" s="8" t="s">
        <v>32</v>
      </c>
    </row>
    <row r="19" spans="1:7" ht="73.5" customHeight="1">
      <c r="A19" s="7" t="s">
        <v>39</v>
      </c>
      <c r="B19" s="2">
        <v>1900000000</v>
      </c>
      <c r="C19" s="4">
        <f>24000+513256.46</f>
        <v>537256.46</v>
      </c>
      <c r="D19" s="4">
        <v>87564.3</v>
      </c>
      <c r="E19" s="8">
        <f t="shared" si="0"/>
        <v>16.29841733312988</v>
      </c>
      <c r="F19" s="4">
        <v>99204</v>
      </c>
      <c r="G19" s="8">
        <f t="shared" si="1"/>
        <v>88.26690456029999</v>
      </c>
    </row>
    <row r="20" spans="1:7" ht="50.25" customHeight="1">
      <c r="A20" s="17" t="s">
        <v>40</v>
      </c>
      <c r="B20" s="18">
        <v>2000000000</v>
      </c>
      <c r="C20" s="19">
        <f>63176.4+830634.52</f>
        <v>893810.92</v>
      </c>
      <c r="D20" s="4">
        <v>227033.67</v>
      </c>
      <c r="E20" s="8">
        <f t="shared" si="0"/>
        <v>25.400637307049234</v>
      </c>
      <c r="F20" s="4">
        <v>311997.6</v>
      </c>
      <c r="G20" s="8">
        <f>D20/F20*100</f>
        <v>72.76776167508982</v>
      </c>
    </row>
    <row r="21" spans="1:7" s="5" customFormat="1" ht="15.75">
      <c r="A21" s="20" t="s">
        <v>27</v>
      </c>
      <c r="B21" s="21"/>
      <c r="C21" s="6">
        <f>SUM(C4:C20)</f>
        <v>271697858.71000004</v>
      </c>
      <c r="D21" s="6">
        <f>SUM(D4:D20)</f>
        <v>51354527.53999999</v>
      </c>
      <c r="E21" s="9">
        <f>D21/C21*100</f>
        <v>18.901336868765632</v>
      </c>
      <c r="F21" s="6">
        <f>SUM(F4:F20)</f>
        <v>48712835.81000001</v>
      </c>
      <c r="G21" s="9">
        <f>D21/F21*100</f>
        <v>105.42298900499996</v>
      </c>
    </row>
    <row r="23" ht="15.75">
      <c r="C23" s="10"/>
    </row>
    <row r="24" spans="3:4" ht="15.75">
      <c r="C24" s="10"/>
      <c r="D24" s="10"/>
    </row>
    <row r="25" spans="3:6" ht="15.75">
      <c r="C25" s="15"/>
      <c r="D25" s="15"/>
      <c r="E25" s="16"/>
      <c r="F25" s="16"/>
    </row>
  </sheetData>
  <sheetProtection/>
  <mergeCells count="2">
    <mergeCell ref="A21:B21"/>
    <mergeCell ref="A1:G1"/>
  </mergeCells>
  <printOptions/>
  <pageMargins left="0.1968503937007874" right="0" top="0.5511811023622047" bottom="0.35433070866141736" header="0.31496062992125984" footer="0.31496062992125984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2020-10-22T13:30:48Z</cp:lastPrinted>
  <dcterms:created xsi:type="dcterms:W3CDTF">2017-10-24T09:16:47Z</dcterms:created>
  <dcterms:modified xsi:type="dcterms:W3CDTF">2020-10-27T05:10:59Z</dcterms:modified>
  <cp:category/>
  <cp:version/>
  <cp:contentType/>
  <cp:contentStatus/>
</cp:coreProperties>
</file>